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9440" windowHeight="120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5" i="1"/>
  <c r="K14"/>
  <c r="K13"/>
  <c r="J16"/>
  <c r="K12"/>
  <c r="K11"/>
  <c r="K10"/>
  <c r="K9"/>
  <c r="K8"/>
  <c r="K7"/>
  <c r="K6"/>
  <c r="K5"/>
  <c r="K4"/>
  <c r="K3"/>
  <c r="K16" l="1"/>
  <c r="L10" s="1"/>
  <c r="L13" l="1"/>
  <c r="L8"/>
  <c r="L4"/>
  <c r="L14"/>
  <c r="L9"/>
  <c r="L5"/>
  <c r="L7"/>
  <c r="L15"/>
  <c r="L11"/>
  <c r="L6"/>
  <c r="L3"/>
  <c r="L12"/>
  <c r="L16" l="1"/>
</calcChain>
</file>

<file path=xl/sharedStrings.xml><?xml version="1.0" encoding="utf-8"?>
<sst xmlns="http://schemas.openxmlformats.org/spreadsheetml/2006/main" count="121" uniqueCount="83">
  <si>
    <t>п/п</t>
  </si>
  <si>
    <t>Наименование товара</t>
  </si>
  <si>
    <t>Вложение</t>
  </si>
  <si>
    <t>Вес</t>
  </si>
  <si>
    <t>Артикул</t>
  </si>
  <si>
    <t>Чёрная соль мелкая (солонка)</t>
  </si>
  <si>
    <t>Чёрная соль крупная  (солонка)</t>
  </si>
  <si>
    <t>Чёрная соль мелкая (коробочка)</t>
  </si>
  <si>
    <t>Чёрная соль крупная "Салатная" (коробочка)</t>
  </si>
  <si>
    <t>Чёрная соль на Квасной гуще (коробочка)</t>
  </si>
  <si>
    <t>Чёрная соль мелкая (банка)</t>
  </si>
  <si>
    <t>Чёрная соль крупная (банка)</t>
  </si>
  <si>
    <t>Чёрная соль мелкая (пакет)</t>
  </si>
  <si>
    <t>Чёрная соль крупная (пакет)</t>
  </si>
  <si>
    <t>Чёрная соль мелкая (мешок)</t>
  </si>
  <si>
    <t>Чёрная соль крупная (мешок)</t>
  </si>
  <si>
    <t>01044</t>
  </si>
  <si>
    <t>01045</t>
  </si>
  <si>
    <t>01004</t>
  </si>
  <si>
    <t>01005</t>
  </si>
  <si>
    <t>01030</t>
  </si>
  <si>
    <t>01036</t>
  </si>
  <si>
    <t>01037</t>
  </si>
  <si>
    <t>01008</t>
  </si>
  <si>
    <t>01032</t>
  </si>
  <si>
    <t>12022</t>
  </si>
  <si>
    <t>12023</t>
  </si>
  <si>
    <t>150 г</t>
  </si>
  <si>
    <t>100 г</t>
  </si>
  <si>
    <t>300 г</t>
  </si>
  <si>
    <t>63 шт.</t>
  </si>
  <si>
    <t>90 шт.</t>
  </si>
  <si>
    <t>36 шт.</t>
  </si>
  <si>
    <t>(шт.)</t>
  </si>
  <si>
    <t>(руб./шт.)</t>
  </si>
  <si>
    <t>(руб./кор.)</t>
  </si>
  <si>
    <t xml:space="preserve">49,14 </t>
  </si>
  <si>
    <t xml:space="preserve">49.14 </t>
  </si>
  <si>
    <t xml:space="preserve">30,89 </t>
  </si>
  <si>
    <t>32,67</t>
  </si>
  <si>
    <t xml:space="preserve">83,76 </t>
  </si>
  <si>
    <t xml:space="preserve">227,70 </t>
  </si>
  <si>
    <t>227.70</t>
  </si>
  <si>
    <t xml:space="preserve">207,61 </t>
  </si>
  <si>
    <t xml:space="preserve">207.61 </t>
  </si>
  <si>
    <t xml:space="preserve">                                 9-49 кг</t>
  </si>
  <si>
    <t xml:space="preserve">                           50-99 кг</t>
  </si>
  <si>
    <t>53,78</t>
  </si>
  <si>
    <t>33,81</t>
  </si>
  <si>
    <t>35,75</t>
  </si>
  <si>
    <t>92,39</t>
  </si>
  <si>
    <t>265,65</t>
  </si>
  <si>
    <t>229,00</t>
  </si>
  <si>
    <t>3388,14</t>
  </si>
  <si>
    <t>3326,04</t>
  </si>
  <si>
    <t>3042,90</t>
  </si>
  <si>
    <t>3217,50</t>
  </si>
  <si>
    <t>4250,40</t>
  </si>
  <si>
    <t>5725,00</t>
  </si>
  <si>
    <t>3095,82</t>
  </si>
  <si>
    <t>2780,10</t>
  </si>
  <si>
    <t>2940,30</t>
  </si>
  <si>
    <t>3015,36</t>
  </si>
  <si>
    <t>3643,20</t>
  </si>
  <si>
    <t>5190,25</t>
  </si>
  <si>
    <t>1 кг.</t>
  </si>
  <si>
    <t>1кг.</t>
  </si>
  <si>
    <t>25 кг.</t>
  </si>
  <si>
    <t>Сумма</t>
  </si>
  <si>
    <t>Заказ</t>
  </si>
  <si>
    <t>20 шт.</t>
  </si>
  <si>
    <t xml:space="preserve">Чёрная соль (сборная коробка) 3 в 1 </t>
  </si>
  <si>
    <t xml:space="preserve">Чёрная соль (сборная коробка) 2 в 1 </t>
  </si>
  <si>
    <t>49,14</t>
  </si>
  <si>
    <t>34,45</t>
  </si>
  <si>
    <t>3100,50</t>
  </si>
  <si>
    <t>31,48</t>
  </si>
  <si>
    <t>2833,20</t>
  </si>
  <si>
    <t>ИТОГО:</t>
  </si>
  <si>
    <t>12027</t>
  </si>
  <si>
    <t>(кг.)</t>
  </si>
  <si>
    <t>(руб.)</t>
  </si>
  <si>
    <t>(коробки)</t>
  </si>
</sst>
</file>

<file path=xl/styles.xml><?xml version="1.0" encoding="utf-8"?>
<styleSheet xmlns="http://schemas.openxmlformats.org/spreadsheetml/2006/main">
  <fonts count="9">
    <font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mbria"/>
      <family val="1"/>
      <charset val="204"/>
    </font>
    <font>
      <sz val="14"/>
      <color theme="1"/>
      <name val="Cambria"/>
      <family val="1"/>
      <charset val="204"/>
    </font>
    <font>
      <sz val="12"/>
      <color theme="1"/>
      <name val="Cambria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0" xfId="0" applyFont="1" applyAlignment="1">
      <alignment horizontal="center"/>
    </xf>
    <xf numFmtId="0" fontId="4" fillId="2" borderId="17" xfId="0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49" fontId="4" fillId="2" borderId="13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0" fillId="4" borderId="4" xfId="0" applyFill="1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5" borderId="5" xfId="0" applyFill="1" applyBorder="1"/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49" fontId="5" fillId="2" borderId="17" xfId="0" applyNumberFormat="1" applyFont="1" applyFill="1" applyBorder="1" applyAlignment="1">
      <alignment horizontal="center"/>
    </xf>
    <xf numFmtId="49" fontId="5" fillId="2" borderId="16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5" fillId="2" borderId="13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49" fontId="5" fillId="4" borderId="10" xfId="0" applyNumberFormat="1" applyFont="1" applyFill="1" applyBorder="1" applyAlignment="1">
      <alignment horizontal="center"/>
    </xf>
    <xf numFmtId="49" fontId="5" fillId="4" borderId="8" xfId="0" applyNumberFormat="1" applyFont="1" applyFill="1" applyBorder="1" applyAlignment="1">
      <alignment horizontal="center"/>
    </xf>
    <xf numFmtId="49" fontId="5" fillId="3" borderId="10" xfId="0" applyNumberFormat="1" applyFont="1" applyFill="1" applyBorder="1" applyAlignment="1">
      <alignment horizontal="center"/>
    </xf>
    <xf numFmtId="49" fontId="5" fillId="4" borderId="18" xfId="0" applyNumberFormat="1" applyFont="1" applyFill="1" applyBorder="1" applyAlignment="1">
      <alignment horizontal="center"/>
    </xf>
    <xf numFmtId="49" fontId="5" fillId="4" borderId="20" xfId="0" applyNumberFormat="1" applyFont="1" applyFill="1" applyBorder="1" applyAlignment="1">
      <alignment horizontal="center"/>
    </xf>
    <xf numFmtId="49" fontId="5" fillId="4" borderId="11" xfId="0" applyNumberFormat="1" applyFont="1" applyFill="1" applyBorder="1" applyAlignment="1">
      <alignment horizontal="center"/>
    </xf>
    <xf numFmtId="49" fontId="5" fillId="4" borderId="14" xfId="0" applyNumberFormat="1" applyFont="1" applyFill="1" applyBorder="1" applyAlignment="1">
      <alignment horizontal="center"/>
    </xf>
    <xf numFmtId="49" fontId="5" fillId="4" borderId="19" xfId="0" applyNumberFormat="1" applyFont="1" applyFill="1" applyBorder="1" applyAlignment="1">
      <alignment horizontal="center"/>
    </xf>
    <xf numFmtId="49" fontId="5" fillId="4" borderId="21" xfId="0" applyNumberFormat="1" applyFont="1" applyFill="1" applyBorder="1" applyAlignment="1">
      <alignment horizontal="center"/>
    </xf>
    <xf numFmtId="49" fontId="5" fillId="4" borderId="9" xfId="0" applyNumberFormat="1" applyFont="1" applyFill="1" applyBorder="1" applyAlignment="1">
      <alignment horizontal="center"/>
    </xf>
    <xf numFmtId="49" fontId="5" fillId="4" borderId="15" xfId="0" applyNumberFormat="1" applyFont="1" applyFill="1" applyBorder="1" applyAlignment="1">
      <alignment horizontal="center"/>
    </xf>
    <xf numFmtId="49" fontId="5" fillId="3" borderId="18" xfId="0" applyNumberFormat="1" applyFont="1" applyFill="1" applyBorder="1" applyAlignment="1">
      <alignment horizontal="center"/>
    </xf>
    <xf numFmtId="49" fontId="5" fillId="3" borderId="20" xfId="0" applyNumberFormat="1" applyFont="1" applyFill="1" applyBorder="1" applyAlignment="1">
      <alignment horizontal="center"/>
    </xf>
    <xf numFmtId="49" fontId="5" fillId="3" borderId="11" xfId="0" applyNumberFormat="1" applyFont="1" applyFill="1" applyBorder="1" applyAlignment="1">
      <alignment horizontal="center"/>
    </xf>
    <xf numFmtId="49" fontId="5" fillId="3" borderId="14" xfId="0" applyNumberFormat="1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49" fontId="5" fillId="6" borderId="7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9" fontId="5" fillId="3" borderId="24" xfId="0" applyNumberFormat="1" applyFont="1" applyFill="1" applyBorder="1" applyAlignment="1">
      <alignment horizontal="center"/>
    </xf>
    <xf numFmtId="49" fontId="5" fillId="3" borderId="25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8" xfId="0" applyBorder="1"/>
    <xf numFmtId="0" fontId="1" fillId="0" borderId="32" xfId="0" applyFont="1" applyBorder="1" applyAlignment="1">
      <alignment horizontal="center"/>
    </xf>
    <xf numFmtId="0" fontId="4" fillId="6" borderId="6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5" fillId="6" borderId="6" xfId="0" applyNumberFormat="1" applyFont="1" applyFill="1" applyBorder="1" applyAlignment="1">
      <alignment horizontal="center"/>
    </xf>
    <xf numFmtId="49" fontId="5" fillId="6" borderId="11" xfId="0" applyNumberFormat="1" applyFont="1" applyFill="1" applyBorder="1" applyAlignment="1">
      <alignment horizontal="center"/>
    </xf>
    <xf numFmtId="49" fontId="5" fillId="6" borderId="9" xfId="0" applyNumberFormat="1" applyFont="1" applyFill="1" applyBorder="1" applyAlignment="1">
      <alignment horizontal="center"/>
    </xf>
    <xf numFmtId="49" fontId="5" fillId="6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0" xfId="0" applyAlignment="1"/>
    <xf numFmtId="0" fontId="4" fillId="6" borderId="16" xfId="0" applyFont="1" applyFill="1" applyBorder="1" applyAlignment="1">
      <alignment horizontal="left"/>
    </xf>
    <xf numFmtId="49" fontId="5" fillId="6" borderId="16" xfId="0" applyNumberFormat="1" applyFont="1" applyFill="1" applyBorder="1" applyAlignment="1">
      <alignment horizontal="center"/>
    </xf>
    <xf numFmtId="49" fontId="5" fillId="6" borderId="20" xfId="0" applyNumberFormat="1" applyFont="1" applyFill="1" applyBorder="1" applyAlignment="1">
      <alignment horizontal="center"/>
    </xf>
    <xf numFmtId="49" fontId="5" fillId="6" borderId="21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6" borderId="28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49" fontId="5" fillId="7" borderId="31" xfId="0" applyNumberFormat="1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7" borderId="29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4" xfId="0" applyBorder="1"/>
    <xf numFmtId="0" fontId="2" fillId="7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C23" sqref="C23"/>
    </sheetView>
  </sheetViews>
  <sheetFormatPr defaultRowHeight="21"/>
  <cols>
    <col min="1" max="1" width="4.26953125" customWidth="1"/>
    <col min="2" max="2" width="8.26953125" customWidth="1"/>
    <col min="3" max="3" width="36.1796875" customWidth="1"/>
    <col min="4" max="4" width="5.453125" customWidth="1"/>
    <col min="5" max="5" width="8.6328125" customWidth="1"/>
    <col min="6" max="9" width="7.54296875" customWidth="1"/>
  </cols>
  <sheetData>
    <row r="1" spans="1:12" ht="21.75" thickBot="1">
      <c r="A1" s="10" t="s">
        <v>0</v>
      </c>
      <c r="B1" s="10" t="s">
        <v>4</v>
      </c>
      <c r="C1" s="10" t="s">
        <v>1</v>
      </c>
      <c r="D1" s="10" t="s">
        <v>3</v>
      </c>
      <c r="E1" s="11" t="s">
        <v>2</v>
      </c>
      <c r="F1" s="8" t="s">
        <v>45</v>
      </c>
      <c r="G1" s="9"/>
      <c r="H1" s="12" t="s">
        <v>46</v>
      </c>
      <c r="I1" s="40"/>
      <c r="J1" s="76" t="s">
        <v>69</v>
      </c>
      <c r="K1" s="46" t="s">
        <v>3</v>
      </c>
      <c r="L1" s="46" t="s">
        <v>68</v>
      </c>
    </row>
    <row r="2" spans="1:12">
      <c r="A2" s="13"/>
      <c r="B2" s="13"/>
      <c r="C2" s="13"/>
      <c r="D2" s="13"/>
      <c r="E2" s="22" t="s">
        <v>33</v>
      </c>
      <c r="F2" s="23" t="s">
        <v>34</v>
      </c>
      <c r="G2" s="24" t="s">
        <v>35</v>
      </c>
      <c r="H2" s="25" t="s">
        <v>34</v>
      </c>
      <c r="I2" s="41" t="s">
        <v>35</v>
      </c>
      <c r="J2" s="70" t="s">
        <v>82</v>
      </c>
      <c r="K2" s="49" t="s">
        <v>80</v>
      </c>
      <c r="L2" s="47" t="s">
        <v>81</v>
      </c>
    </row>
    <row r="3" spans="1:12">
      <c r="A3" s="14">
        <v>1</v>
      </c>
      <c r="B3" s="18" t="s">
        <v>16</v>
      </c>
      <c r="C3" s="2" t="s">
        <v>5</v>
      </c>
      <c r="D3" s="18" t="s">
        <v>27</v>
      </c>
      <c r="E3" s="18" t="s">
        <v>30</v>
      </c>
      <c r="F3" s="26" t="s">
        <v>47</v>
      </c>
      <c r="G3" s="30" t="s">
        <v>53</v>
      </c>
      <c r="H3" s="34" t="s">
        <v>36</v>
      </c>
      <c r="I3" s="42" t="s">
        <v>59</v>
      </c>
      <c r="J3" s="71"/>
      <c r="K3" s="63">
        <f>J3*9.45</f>
        <v>0</v>
      </c>
      <c r="L3" s="65">
        <f>IF(K16&lt;50,J3*G3,IF(K16&lt;100,J3*I3))</f>
        <v>0</v>
      </c>
    </row>
    <row r="4" spans="1:12">
      <c r="A4" s="14">
        <v>2</v>
      </c>
      <c r="B4" s="18" t="s">
        <v>17</v>
      </c>
      <c r="C4" s="2" t="s">
        <v>6</v>
      </c>
      <c r="D4" s="18" t="s">
        <v>27</v>
      </c>
      <c r="E4" s="18" t="s">
        <v>30</v>
      </c>
      <c r="F4" s="26" t="s">
        <v>47</v>
      </c>
      <c r="G4" s="30" t="s">
        <v>53</v>
      </c>
      <c r="H4" s="34" t="s">
        <v>37</v>
      </c>
      <c r="I4" s="42" t="s">
        <v>59</v>
      </c>
      <c r="J4" s="71"/>
      <c r="K4" s="63">
        <f>J4*9.45</f>
        <v>0</v>
      </c>
      <c r="L4" s="65">
        <f>IF(K16&lt;50,J4*G4,IF(K16&lt;100,J4*I4))</f>
        <v>0</v>
      </c>
    </row>
    <row r="5" spans="1:12">
      <c r="A5" s="15">
        <v>3</v>
      </c>
      <c r="B5" s="19" t="s">
        <v>18</v>
      </c>
      <c r="C5" s="4" t="s">
        <v>7</v>
      </c>
      <c r="D5" s="19" t="s">
        <v>28</v>
      </c>
      <c r="E5" s="19" t="s">
        <v>31</v>
      </c>
      <c r="F5" s="27" t="s">
        <v>48</v>
      </c>
      <c r="G5" s="31" t="s">
        <v>55</v>
      </c>
      <c r="H5" s="35" t="s">
        <v>38</v>
      </c>
      <c r="I5" s="43" t="s">
        <v>60</v>
      </c>
      <c r="J5" s="71"/>
      <c r="K5" s="63">
        <f>J5*9</f>
        <v>0</v>
      </c>
      <c r="L5" s="65">
        <f>IF(K16&lt;50,J5*G5,IF(K16&lt;100,J5*I5))</f>
        <v>0</v>
      </c>
    </row>
    <row r="6" spans="1:12">
      <c r="A6" s="16">
        <v>4</v>
      </c>
      <c r="B6" s="20" t="s">
        <v>19</v>
      </c>
      <c r="C6" s="5" t="s">
        <v>8</v>
      </c>
      <c r="D6" s="20" t="s">
        <v>28</v>
      </c>
      <c r="E6" s="20" t="s">
        <v>31</v>
      </c>
      <c r="F6" s="28" t="s">
        <v>48</v>
      </c>
      <c r="G6" s="32" t="s">
        <v>55</v>
      </c>
      <c r="H6" s="36" t="s">
        <v>38</v>
      </c>
      <c r="I6" s="44" t="s">
        <v>60</v>
      </c>
      <c r="J6" s="71"/>
      <c r="K6" s="63">
        <f>J6*9</f>
        <v>0</v>
      </c>
      <c r="L6" s="65">
        <f>IF(K16&lt;50,J6*G6,IF(K16&lt;100,J6*I6))</f>
        <v>0</v>
      </c>
    </row>
    <row r="7" spans="1:12">
      <c r="A7" s="15">
        <v>5</v>
      </c>
      <c r="B7" s="19" t="s">
        <v>20</v>
      </c>
      <c r="C7" s="4" t="s">
        <v>9</v>
      </c>
      <c r="D7" s="19" t="s">
        <v>28</v>
      </c>
      <c r="E7" s="19" t="s">
        <v>31</v>
      </c>
      <c r="F7" s="27" t="s">
        <v>49</v>
      </c>
      <c r="G7" s="31" t="s">
        <v>56</v>
      </c>
      <c r="H7" s="35" t="s">
        <v>39</v>
      </c>
      <c r="I7" s="43" t="s">
        <v>61</v>
      </c>
      <c r="J7" s="71"/>
      <c r="K7" s="63">
        <f>J7*9</f>
        <v>0</v>
      </c>
      <c r="L7" s="65">
        <f>IF(K16&lt;50,J7*G7,IF(K16&lt;100,J7*I7))</f>
        <v>0</v>
      </c>
    </row>
    <row r="8" spans="1:12">
      <c r="A8" s="16">
        <v>6</v>
      </c>
      <c r="B8" s="20" t="s">
        <v>21</v>
      </c>
      <c r="C8" s="5" t="s">
        <v>10</v>
      </c>
      <c r="D8" s="20" t="s">
        <v>29</v>
      </c>
      <c r="E8" s="20" t="s">
        <v>32</v>
      </c>
      <c r="F8" s="28" t="s">
        <v>50</v>
      </c>
      <c r="G8" s="32" t="s">
        <v>54</v>
      </c>
      <c r="H8" s="36" t="s">
        <v>40</v>
      </c>
      <c r="I8" s="44" t="s">
        <v>62</v>
      </c>
      <c r="J8" s="71"/>
      <c r="K8" s="63">
        <f>J8*10.8</f>
        <v>0</v>
      </c>
      <c r="L8" s="65">
        <f>IF(K16&lt;50,J8*G8,IF(K16&lt;100,J8*I8))</f>
        <v>0</v>
      </c>
    </row>
    <row r="9" spans="1:12">
      <c r="A9" s="15">
        <v>7</v>
      </c>
      <c r="B9" s="19" t="s">
        <v>22</v>
      </c>
      <c r="C9" s="4" t="s">
        <v>11</v>
      </c>
      <c r="D9" s="19" t="s">
        <v>29</v>
      </c>
      <c r="E9" s="19" t="s">
        <v>32</v>
      </c>
      <c r="F9" s="27" t="s">
        <v>50</v>
      </c>
      <c r="G9" s="31" t="s">
        <v>54</v>
      </c>
      <c r="H9" s="35" t="s">
        <v>40</v>
      </c>
      <c r="I9" s="43" t="s">
        <v>62</v>
      </c>
      <c r="J9" s="71"/>
      <c r="K9" s="63">
        <f>J9*10.8</f>
        <v>0</v>
      </c>
      <c r="L9" s="65">
        <f>IF(K16&lt;50,J9*G9,IF(K16&lt;100,J9*I9))</f>
        <v>0</v>
      </c>
    </row>
    <row r="10" spans="1:12">
      <c r="A10" s="16">
        <v>8</v>
      </c>
      <c r="B10" s="20" t="s">
        <v>23</v>
      </c>
      <c r="C10" s="5" t="s">
        <v>12</v>
      </c>
      <c r="D10" s="20" t="s">
        <v>65</v>
      </c>
      <c r="E10" s="20" t="s">
        <v>70</v>
      </c>
      <c r="F10" s="28" t="s">
        <v>51</v>
      </c>
      <c r="G10" s="32" t="s">
        <v>57</v>
      </c>
      <c r="H10" s="36" t="s">
        <v>41</v>
      </c>
      <c r="I10" s="44" t="s">
        <v>63</v>
      </c>
      <c r="J10" s="71"/>
      <c r="K10" s="63">
        <f>J10*20</f>
        <v>0</v>
      </c>
      <c r="L10" s="65">
        <f>IF(K16&lt;50,J10*G10,IF(K16&lt;100,J10*I10))</f>
        <v>0</v>
      </c>
    </row>
    <row r="11" spans="1:12">
      <c r="A11" s="15">
        <v>9</v>
      </c>
      <c r="B11" s="19" t="s">
        <v>24</v>
      </c>
      <c r="C11" s="4" t="s">
        <v>13</v>
      </c>
      <c r="D11" s="19" t="s">
        <v>66</v>
      </c>
      <c r="E11" s="19" t="s">
        <v>70</v>
      </c>
      <c r="F11" s="27" t="s">
        <v>51</v>
      </c>
      <c r="G11" s="31" t="s">
        <v>57</v>
      </c>
      <c r="H11" s="35" t="s">
        <v>42</v>
      </c>
      <c r="I11" s="43" t="s">
        <v>63</v>
      </c>
      <c r="J11" s="71"/>
      <c r="K11" s="63">
        <f>J11*20</f>
        <v>0</v>
      </c>
      <c r="L11" s="65">
        <f>IF(K16&lt;50,J11*G11,IF(K16&lt;100,J11*I11))</f>
        <v>0</v>
      </c>
    </row>
    <row r="12" spans="1:12">
      <c r="A12" s="15">
        <v>10</v>
      </c>
      <c r="B12" s="19" t="s">
        <v>25</v>
      </c>
      <c r="C12" s="4" t="s">
        <v>14</v>
      </c>
      <c r="D12" s="19" t="s">
        <v>67</v>
      </c>
      <c r="E12" s="3"/>
      <c r="F12" s="27" t="s">
        <v>52</v>
      </c>
      <c r="G12" s="31" t="s">
        <v>58</v>
      </c>
      <c r="H12" s="35" t="s">
        <v>43</v>
      </c>
      <c r="I12" s="43" t="s">
        <v>64</v>
      </c>
      <c r="J12" s="71"/>
      <c r="K12" s="63">
        <f>J12*25</f>
        <v>0</v>
      </c>
      <c r="L12" s="65">
        <f>IF(K16&lt;50,J12*G12,IF(K16&lt;100,J12*I12))</f>
        <v>0</v>
      </c>
    </row>
    <row r="13" spans="1:12">
      <c r="A13" s="17">
        <v>11</v>
      </c>
      <c r="B13" s="21" t="s">
        <v>26</v>
      </c>
      <c r="C13" s="7" t="s">
        <v>15</v>
      </c>
      <c r="D13" s="21" t="s">
        <v>67</v>
      </c>
      <c r="E13" s="6"/>
      <c r="F13" s="29" t="s">
        <v>52</v>
      </c>
      <c r="G13" s="33" t="s">
        <v>58</v>
      </c>
      <c r="H13" s="37" t="s">
        <v>44</v>
      </c>
      <c r="I13" s="45" t="s">
        <v>64</v>
      </c>
      <c r="J13" s="71"/>
      <c r="K13" s="63">
        <f>J13*25</f>
        <v>0</v>
      </c>
      <c r="L13" s="65">
        <f>IF(K16&lt;50,J13*G13,IF(K16&lt;100,J13*I13))</f>
        <v>0</v>
      </c>
    </row>
    <row r="14" spans="1:12" ht="21.75" thickBot="1">
      <c r="A14" s="38">
        <v>12</v>
      </c>
      <c r="B14" s="39" t="s">
        <v>79</v>
      </c>
      <c r="C14" s="59" t="s">
        <v>72</v>
      </c>
      <c r="D14" s="60" t="s">
        <v>27</v>
      </c>
      <c r="E14" s="60" t="s">
        <v>30</v>
      </c>
      <c r="F14" s="61" t="s">
        <v>47</v>
      </c>
      <c r="G14" s="62" t="s">
        <v>53</v>
      </c>
      <c r="H14" s="61" t="s">
        <v>73</v>
      </c>
      <c r="I14" s="62" t="s">
        <v>59</v>
      </c>
      <c r="J14" s="71"/>
      <c r="K14" s="64">
        <f>J14*9.45</f>
        <v>0</v>
      </c>
      <c r="L14" s="66">
        <f>IF(K16&lt;50,J14*G14,IF(K16&lt;100,J14*I14))</f>
        <v>0</v>
      </c>
    </row>
    <row r="15" spans="1:12" ht="21.75" thickBot="1">
      <c r="A15" s="38">
        <v>13</v>
      </c>
      <c r="B15" s="39" t="s">
        <v>79</v>
      </c>
      <c r="C15" s="50" t="s">
        <v>71</v>
      </c>
      <c r="D15" s="52" t="s">
        <v>28</v>
      </c>
      <c r="E15" s="52" t="s">
        <v>31</v>
      </c>
      <c r="F15" s="53" t="s">
        <v>74</v>
      </c>
      <c r="G15" s="54" t="s">
        <v>75</v>
      </c>
      <c r="H15" s="53" t="s">
        <v>76</v>
      </c>
      <c r="I15" s="55" t="s">
        <v>77</v>
      </c>
      <c r="J15" s="72"/>
      <c r="K15" s="64">
        <f>J15*9</f>
        <v>0</v>
      </c>
      <c r="L15" s="66">
        <f>IF(K16&lt;50,J15*G15,IF(K16&lt;100,J15*I15))</f>
        <v>0</v>
      </c>
    </row>
    <row r="16" spans="1:12" ht="41.25" customHeight="1" thickBot="1">
      <c r="C16" s="74"/>
      <c r="D16" s="75"/>
      <c r="E16" s="48"/>
      <c r="F16" s="73" t="s">
        <v>78</v>
      </c>
      <c r="G16" s="57"/>
      <c r="H16" s="57"/>
      <c r="I16" s="57"/>
      <c r="J16" s="67">
        <f>SUM(J3:J15)</f>
        <v>0</v>
      </c>
      <c r="K16" s="68">
        <f>SUM(K3:K15)</f>
        <v>0</v>
      </c>
      <c r="L16" s="69">
        <f>SUM(L3:L15)</f>
        <v>0</v>
      </c>
    </row>
    <row r="17" spans="3:12">
      <c r="C17" s="51"/>
      <c r="D17" s="56"/>
      <c r="E17" s="56"/>
      <c r="F17" s="56"/>
      <c r="G17" s="56"/>
      <c r="H17" s="56"/>
      <c r="I17" s="56"/>
      <c r="J17" s="56"/>
      <c r="K17" s="56"/>
      <c r="L17" s="56"/>
    </row>
    <row r="18" spans="3:12">
      <c r="C18" s="1"/>
    </row>
    <row r="20" spans="3:12">
      <c r="C20" s="1"/>
    </row>
    <row r="21" spans="3:12">
      <c r="C21" s="1"/>
    </row>
    <row r="22" spans="3:12">
      <c r="C22" s="1"/>
      <c r="F22" s="58"/>
    </row>
  </sheetData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RePack by SPecialiST</cp:lastModifiedBy>
  <cp:lastPrinted>2018-06-27T16:52:46Z</cp:lastPrinted>
  <dcterms:created xsi:type="dcterms:W3CDTF">2018-06-27T15:02:23Z</dcterms:created>
  <dcterms:modified xsi:type="dcterms:W3CDTF">2018-07-11T18:37:20Z</dcterms:modified>
</cp:coreProperties>
</file>